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cketry Remote lessons fall 2017\Lesson 6 Oct 17 2017\"/>
    </mc:Choice>
  </mc:AlternateContent>
  <bookViews>
    <workbookView xWindow="150" yWindow="120" windowWidth="16065" windowHeight="7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9" i="1" l="1"/>
  <c r="B23" i="1" l="1"/>
  <c r="B22" i="1"/>
  <c r="B25" i="1" l="1"/>
  <c r="B13" i="1"/>
  <c r="B32" i="1" s="1"/>
  <c r="B33" i="1" s="1"/>
  <c r="B10" i="1"/>
  <c r="B15" i="1" s="1"/>
  <c r="B35" i="1" l="1"/>
  <c r="B40" i="1" s="1"/>
  <c r="B42" i="1" s="1"/>
</calcChain>
</file>

<file path=xl/sharedStrings.xml><?xml version="1.0" encoding="utf-8"?>
<sst xmlns="http://schemas.openxmlformats.org/spreadsheetml/2006/main" count="33" uniqueCount="30">
  <si>
    <t>gas constant</t>
  </si>
  <si>
    <t>R=</t>
  </si>
  <si>
    <t>(in lbf)/(lbm degrR)</t>
  </si>
  <si>
    <t>gas temperature</t>
  </si>
  <si>
    <t>T=</t>
  </si>
  <si>
    <t>degrees Rankine</t>
  </si>
  <si>
    <t>unit conversion</t>
  </si>
  <si>
    <t>diameter (in)</t>
  </si>
  <si>
    <t>length (in)</t>
  </si>
  <si>
    <t>volume (in^3)</t>
  </si>
  <si>
    <t>ejection charge (grams)</t>
  </si>
  <si>
    <t>desired pressure (psi)</t>
  </si>
  <si>
    <t>force (lb)</t>
  </si>
  <si>
    <t>area (in^2)</t>
  </si>
  <si>
    <t>grams</t>
  </si>
  <si>
    <t>1 lbm =</t>
  </si>
  <si>
    <t>typically 12 to 16 psi</t>
  </si>
  <si>
    <t>Using Ideal Gas Law</t>
  </si>
  <si>
    <t>Using recommendation from p. 108 in Canepa text.</t>
  </si>
  <si>
    <t>number of shear pins</t>
  </si>
  <si>
    <t>new desired force (lb)</t>
  </si>
  <si>
    <t>new ejection charge (grams)</t>
  </si>
  <si>
    <t>new pressure (psi)</t>
  </si>
  <si>
    <t>increase by 15% if Pyrodex</t>
  </si>
  <si>
    <t>amount to add to 1.3 grams</t>
  </si>
  <si>
    <t>in 38 mm Cesaroni motors</t>
  </si>
  <si>
    <t>"Simple" Ejection Charge Calculator (using FFFF black powder)</t>
  </si>
  <si>
    <t>"Basic" -- Ejection Charge Calculator (using FFFF black power) v2</t>
  </si>
  <si>
    <t>"Shear Pin" adjustment:  add 35 lb per shear pin if using 256 nylon screws as shear pins</t>
  </si>
  <si>
    <t>"Pyrodex" adjustment (on top of shear pin adjustment)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</si>
</sst>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2" fontId="0" fillId="2" borderId="1" xfId="0" applyNumberFormat="1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164" fontId="0" fillId="2" borderId="3" xfId="0" applyNumberFormat="1" applyFill="1" applyBorder="1"/>
    <xf numFmtId="0" fontId="0" fillId="3" borderId="2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workbookViewId="0">
      <selection activeCell="B1" sqref="B1"/>
    </sheetView>
  </sheetViews>
  <sheetFormatPr defaultRowHeight="15" x14ac:dyDescent="0.25"/>
  <cols>
    <col min="1" max="1" width="27.5703125" customWidth="1"/>
    <col min="2" max="2" width="16.5703125" bestFit="1" customWidth="1"/>
  </cols>
  <sheetData>
    <row r="1" spans="1:4" x14ac:dyDescent="0.25">
      <c r="A1" t="s">
        <v>26</v>
      </c>
    </row>
    <row r="2" spans="1:4" x14ac:dyDescent="0.25">
      <c r="A2" t="s">
        <v>17</v>
      </c>
    </row>
    <row r="3" spans="1:4" x14ac:dyDescent="0.25">
      <c r="A3" t="s">
        <v>0</v>
      </c>
      <c r="B3" s="1" t="s">
        <v>1</v>
      </c>
      <c r="C3" s="2">
        <v>266</v>
      </c>
      <c r="D3" t="s">
        <v>2</v>
      </c>
    </row>
    <row r="4" spans="1:4" x14ac:dyDescent="0.25">
      <c r="A4" t="s">
        <v>3</v>
      </c>
      <c r="B4" s="1" t="s">
        <v>4</v>
      </c>
      <c r="C4" s="2">
        <v>3307</v>
      </c>
      <c r="D4" t="s">
        <v>5</v>
      </c>
    </row>
    <row r="5" spans="1:4" x14ac:dyDescent="0.25">
      <c r="A5" t="s">
        <v>6</v>
      </c>
      <c r="B5" s="1" t="s">
        <v>15</v>
      </c>
      <c r="C5" s="2">
        <v>454</v>
      </c>
      <c r="D5" t="s">
        <v>14</v>
      </c>
    </row>
    <row r="6" spans="1:4" ht="15.75" thickBot="1" x14ac:dyDescent="0.3"/>
    <row r="7" spans="1:4" ht="15.75" thickBot="1" x14ac:dyDescent="0.3">
      <c r="A7" s="1" t="s">
        <v>7</v>
      </c>
      <c r="B7" s="9">
        <v>2.6</v>
      </c>
    </row>
    <row r="8" spans="1:4" ht="15.75" thickBot="1" x14ac:dyDescent="0.3">
      <c r="A8" s="1" t="s">
        <v>8</v>
      </c>
      <c r="B8" s="9">
        <v>12</v>
      </c>
    </row>
    <row r="9" spans="1:4" x14ac:dyDescent="0.25">
      <c r="A9" s="1" t="s">
        <v>13</v>
      </c>
      <c r="B9" s="8">
        <f>3.14159*(B7/2)^2</f>
        <v>5.3092871000000006</v>
      </c>
    </row>
    <row r="10" spans="1:4" x14ac:dyDescent="0.25">
      <c r="A10" s="1" t="s">
        <v>9</v>
      </c>
      <c r="B10" s="4">
        <f>3.14159*(B7/2)^2*B8</f>
        <v>63.711445200000007</v>
      </c>
    </row>
    <row r="11" spans="1:4" ht="15.75" thickBot="1" x14ac:dyDescent="0.3">
      <c r="A11" s="1"/>
      <c r="B11" s="3"/>
    </row>
    <row r="12" spans="1:4" ht="15.75" thickBot="1" x14ac:dyDescent="0.3">
      <c r="A12" s="1" t="s">
        <v>11</v>
      </c>
      <c r="B12" s="9">
        <v>15</v>
      </c>
      <c r="C12" t="s">
        <v>16</v>
      </c>
    </row>
    <row r="13" spans="1:4" x14ac:dyDescent="0.25">
      <c r="A13" s="1" t="s">
        <v>12</v>
      </c>
      <c r="B13" s="8">
        <f>B9*B12</f>
        <v>79.639306500000004</v>
      </c>
    </row>
    <row r="15" spans="1:4" x14ac:dyDescent="0.25">
      <c r="A15" s="1" t="s">
        <v>10</v>
      </c>
      <c r="B15" s="5">
        <f>B12*B10*C5/(C3*C4)</f>
        <v>0.4932291514377114</v>
      </c>
    </row>
    <row r="20" spans="1:2" x14ac:dyDescent="0.25">
      <c r="A20" t="s">
        <v>27</v>
      </c>
    </row>
    <row r="21" spans="1:2" x14ac:dyDescent="0.25">
      <c r="A21" t="s">
        <v>18</v>
      </c>
    </row>
    <row r="22" spans="1:2" x14ac:dyDescent="0.25">
      <c r="A22" s="1" t="s">
        <v>7</v>
      </c>
      <c r="B22" s="10">
        <f>B7</f>
        <v>2.6</v>
      </c>
    </row>
    <row r="23" spans="1:2" x14ac:dyDescent="0.25">
      <c r="A23" s="1" t="s">
        <v>8</v>
      </c>
      <c r="B23" s="10">
        <f>B8</f>
        <v>12</v>
      </c>
    </row>
    <row r="24" spans="1:2" x14ac:dyDescent="0.25">
      <c r="A24" s="1"/>
    </row>
    <row r="25" spans="1:2" x14ac:dyDescent="0.25">
      <c r="A25" s="1" t="s">
        <v>10</v>
      </c>
      <c r="B25" s="5">
        <f>B22*B22*B23*0.006</f>
        <v>0.48672000000000004</v>
      </c>
    </row>
    <row r="30" spans="1:2" ht="15.75" thickBot="1" x14ac:dyDescent="0.3">
      <c r="A30" t="s">
        <v>28</v>
      </c>
    </row>
    <row r="31" spans="1:2" ht="15.75" thickBot="1" x14ac:dyDescent="0.3">
      <c r="A31" t="s">
        <v>19</v>
      </c>
      <c r="B31" s="9">
        <v>2</v>
      </c>
    </row>
    <row r="32" spans="1:2" x14ac:dyDescent="0.25">
      <c r="A32" t="s">
        <v>20</v>
      </c>
      <c r="B32" s="8">
        <f>B13+B31*35</f>
        <v>149.6393065</v>
      </c>
    </row>
    <row r="33" spans="1:2" x14ac:dyDescent="0.25">
      <c r="A33" t="s">
        <v>22</v>
      </c>
      <c r="B33" s="4">
        <f>B32/B9</f>
        <v>28.184444291965299</v>
      </c>
    </row>
    <row r="34" spans="1:2" x14ac:dyDescent="0.25">
      <c r="B34" s="6"/>
    </row>
    <row r="35" spans="1:2" x14ac:dyDescent="0.25">
      <c r="A35" t="s">
        <v>21</v>
      </c>
      <c r="B35" s="5">
        <f>B33*B10*C5/(C3*C4)</f>
        <v>0.92675930279129948</v>
      </c>
    </row>
    <row r="36" spans="1:2" x14ac:dyDescent="0.25">
      <c r="A36" s="3"/>
      <c r="B36" s="7"/>
    </row>
    <row r="37" spans="1:2" x14ac:dyDescent="0.25">
      <c r="A37" s="3"/>
      <c r="B37" s="7"/>
    </row>
    <row r="38" spans="1:2" x14ac:dyDescent="0.25">
      <c r="A38" s="3"/>
      <c r="B38" s="7"/>
    </row>
    <row r="39" spans="1:2" x14ac:dyDescent="0.25">
      <c r="A39" t="s">
        <v>29</v>
      </c>
    </row>
    <row r="40" spans="1:2" x14ac:dyDescent="0.25">
      <c r="A40" t="s">
        <v>23</v>
      </c>
      <c r="B40" s="5">
        <f>B35*1.15</f>
        <v>1.0657731982099943</v>
      </c>
    </row>
    <row r="42" spans="1:2" x14ac:dyDescent="0.25">
      <c r="A42" t="s">
        <v>24</v>
      </c>
      <c r="B42" s="5">
        <f>B40-1.3</f>
        <v>-0.23422680179000577</v>
      </c>
    </row>
    <row r="43" spans="1:2" x14ac:dyDescent="0.25">
      <c r="A43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Flaten</dc:creator>
  <cp:lastModifiedBy>James A Flaten</cp:lastModifiedBy>
  <cp:lastPrinted>2012-10-16T19:56:15Z</cp:lastPrinted>
  <dcterms:created xsi:type="dcterms:W3CDTF">2012-10-13T20:21:12Z</dcterms:created>
  <dcterms:modified xsi:type="dcterms:W3CDTF">2017-10-17T16:37:39Z</dcterms:modified>
</cp:coreProperties>
</file>